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<sst xmlns="http://schemas.openxmlformats.org/spreadsheetml/2006/main" count="520" uniqueCount="60">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</sst>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X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96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96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96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96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96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74" sqref="AH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20029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20969</v>
      </c>
      <c r="AF7" s="54"/>
      <c r="AG7" s="40"/>
    </row>
    <row r="8" spans="1:55" ht="18" customHeight="1">
      <c r="A8" s="47" t="s">
        <v>30</v>
      </c>
      <c r="B8" s="33">
        <f>SUM(E8:AB8)</f>
        <v>14830.900000000001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/>
      <c r="K8" s="62"/>
      <c r="L8" s="61"/>
      <c r="M8" s="62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32768.90000000004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198312.40000000005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15927.599999999999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90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27308.699999999997</v>
      </c>
      <c r="AG9" s="90">
        <f>AG10+AG15+AG24+AG33+AG47+AG52+AG54+AG61+AG62+AG71+AG72+AG76+AG88+AG81+AG83+AG82+AG69+AG89+AG91+AG90+AG70+AG40+AG92</f>
        <v>247225.40000000002</v>
      </c>
      <c r="AH9" s="41"/>
      <c r="AI9" s="41"/>
    </row>
    <row r="10" spans="1:35" ht="15.75">
      <c r="A10" s="4" t="s">
        <v>4</v>
      </c>
      <c r="B10" s="22">
        <v>18814.9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/>
      <c r="K10" s="67"/>
      <c r="L10" s="67"/>
      <c r="M10" s="72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840.6999999999999</v>
      </c>
      <c r="AG10" s="96">
        <f>B10+C10-AF10</f>
        <v>21856.100000000002</v>
      </c>
      <c r="AI10" s="6"/>
    </row>
    <row r="11" spans="1:35" ht="15.75">
      <c r="A11" s="3" t="s">
        <v>5</v>
      </c>
      <c r="B11" s="22">
        <v>17685.7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/>
      <c r="L11" s="67"/>
      <c r="M11" s="72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762.3</v>
      </c>
      <c r="AG11" s="96">
        <f>B11+C11-AF11</f>
        <v>19573.500000000007</v>
      </c>
      <c r="AI11" s="6"/>
    </row>
    <row r="12" spans="1:35" ht="15.75">
      <c r="A12" s="3" t="s">
        <v>2</v>
      </c>
      <c r="B12" s="29">
        <v>246.8</v>
      </c>
      <c r="C12" s="22">
        <v>372.7</v>
      </c>
      <c r="D12" s="67"/>
      <c r="E12" s="67"/>
      <c r="F12" s="67"/>
      <c r="G12" s="67"/>
      <c r="H12" s="67">
        <v>3.8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3.8</v>
      </c>
      <c r="AG12" s="96">
        <f>B12+C12-AF12</f>
        <v>615.7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882.4000000000008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72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74.60000000000002</v>
      </c>
      <c r="AG14" s="96">
        <f>AG10-AG11-AG12-AG13</f>
        <v>1666.8999999999949</v>
      </c>
      <c r="AI14" s="6"/>
    </row>
    <row r="15" spans="1:35" ht="15" customHeight="1">
      <c r="A15" s="4" t="s">
        <v>6</v>
      </c>
      <c r="B15" s="22">
        <f>78673.8+7.6</f>
        <v>78681.40000000001</v>
      </c>
      <c r="C15" s="22">
        <v>29287.300000000003</v>
      </c>
      <c r="D15" s="73"/>
      <c r="E15" s="73">
        <v>629.5</v>
      </c>
      <c r="F15" s="67">
        <v>733.5</v>
      </c>
      <c r="G15" s="67">
        <v>255.6</v>
      </c>
      <c r="H15" s="67">
        <v>2756.8</v>
      </c>
      <c r="I15" s="67"/>
      <c r="J15" s="72"/>
      <c r="K15" s="67"/>
      <c r="L15" s="67"/>
      <c r="M15" s="72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4375.4</v>
      </c>
      <c r="AG15" s="96">
        <f aca="true" t="shared" si="3" ref="AG15:AG31">B15+C15-AF15</f>
        <v>103593.30000000002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/>
      <c r="K16" s="75"/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88">
        <f t="shared" si="3"/>
        <v>23062.399999999998</v>
      </c>
      <c r="AH16" s="57"/>
      <c r="AI16" s="6"/>
    </row>
    <row r="17" spans="1:35" ht="15.75">
      <c r="A17" s="3" t="s">
        <v>5</v>
      </c>
      <c r="B17" s="22">
        <v>61793.1</v>
      </c>
      <c r="C17" s="22">
        <v>2733.659999999996</v>
      </c>
      <c r="D17" s="67"/>
      <c r="E17" s="67">
        <v>5.3</v>
      </c>
      <c r="F17" s="67">
        <v>4.8</v>
      </c>
      <c r="G17" s="67"/>
      <c r="H17" s="67"/>
      <c r="I17" s="67"/>
      <c r="J17" s="72"/>
      <c r="K17" s="67"/>
      <c r="L17" s="67"/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10.1</v>
      </c>
      <c r="AG17" s="72">
        <f t="shared" si="3"/>
        <v>64516.659999999996</v>
      </c>
      <c r="AH17" s="6"/>
      <c r="AI17" s="6"/>
    </row>
    <row r="18" spans="1:35" ht="15.75">
      <c r="A18" s="3" t="s">
        <v>3</v>
      </c>
      <c r="B18" s="22"/>
      <c r="C18" s="22">
        <v>15.8</v>
      </c>
      <c r="D18" s="67"/>
      <c r="E18" s="67"/>
      <c r="F18" s="67"/>
      <c r="G18" s="67"/>
      <c r="H18" s="67">
        <v>0.3</v>
      </c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0.3</v>
      </c>
      <c r="AG18" s="72">
        <f t="shared" si="3"/>
        <v>15.5</v>
      </c>
      <c r="AI18" s="6"/>
    </row>
    <row r="19" spans="1:35" ht="15.75">
      <c r="A19" s="3" t="s">
        <v>1</v>
      </c>
      <c r="B19" s="22">
        <v>5306.4</v>
      </c>
      <c r="C19" s="22">
        <v>2409.8999999999996</v>
      </c>
      <c r="D19" s="67"/>
      <c r="E19" s="67">
        <v>363.3</v>
      </c>
      <c r="F19" s="67">
        <v>73.4</v>
      </c>
      <c r="G19" s="67">
        <v>41.9</v>
      </c>
      <c r="H19" s="67">
        <v>403.7</v>
      </c>
      <c r="I19" s="67"/>
      <c r="J19" s="72"/>
      <c r="K19" s="67"/>
      <c r="L19" s="67"/>
      <c r="M19" s="72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882.3</v>
      </c>
      <c r="AG19" s="72">
        <f t="shared" si="3"/>
        <v>6833.999999999999</v>
      </c>
      <c r="AI19" s="6"/>
    </row>
    <row r="20" spans="1:35" ht="15.75">
      <c r="A20" s="3" t="s">
        <v>2</v>
      </c>
      <c r="B20" s="22">
        <v>6956.5</v>
      </c>
      <c r="C20" s="22">
        <v>19342.3</v>
      </c>
      <c r="D20" s="67"/>
      <c r="E20" s="67">
        <v>65.1</v>
      </c>
      <c r="F20" s="67">
        <v>547.6</v>
      </c>
      <c r="G20" s="67">
        <v>206.2</v>
      </c>
      <c r="H20" s="67">
        <v>1957.7</v>
      </c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2776.6000000000004</v>
      </c>
      <c r="AG20" s="72">
        <f t="shared" si="3"/>
        <v>23522.199999999997</v>
      </c>
      <c r="AI20" s="6"/>
    </row>
    <row r="21" spans="1:35" ht="15.75">
      <c r="A21" s="3" t="s">
        <v>16</v>
      </c>
      <c r="B21" s="22">
        <v>1151.3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1498.8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3474.1000000000104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195.80000000000004</v>
      </c>
      <c r="F23" s="67">
        <f t="shared" si="4"/>
        <v>107.70000000000005</v>
      </c>
      <c r="G23" s="67">
        <f t="shared" si="4"/>
        <v>7.5</v>
      </c>
      <c r="H23" s="67">
        <f t="shared" si="4"/>
        <v>395.10000000000014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706.1000000000003</v>
      </c>
      <c r="AG23" s="72">
        <f t="shared" si="3"/>
        <v>7420.540000000027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>
        <f>112+0.7</f>
        <v>112.7</v>
      </c>
      <c r="F24" s="67">
        <v>344.2</v>
      </c>
      <c r="G24" s="67"/>
      <c r="H24" s="67">
        <v>2929.9</v>
      </c>
      <c r="I24" s="67"/>
      <c r="J24" s="72"/>
      <c r="K24" s="67"/>
      <c r="L24" s="67"/>
      <c r="M24" s="72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3386.8</v>
      </c>
      <c r="AG24" s="72">
        <f t="shared" si="3"/>
        <v>51313.100000000006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>
        <v>0.7</v>
      </c>
      <c r="F25" s="75"/>
      <c r="G25" s="75"/>
      <c r="H25" s="75"/>
      <c r="I25" s="75"/>
      <c r="J25" s="76"/>
      <c r="K25" s="75"/>
      <c r="L25" s="75"/>
      <c r="M25" s="7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0.7</v>
      </c>
      <c r="AG25" s="88">
        <f t="shared" si="3"/>
        <v>17137.3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272.6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112.7</v>
      </c>
      <c r="F32" s="67">
        <f t="shared" si="5"/>
        <v>344.2</v>
      </c>
      <c r="G32" s="67">
        <f t="shared" si="5"/>
        <v>0</v>
      </c>
      <c r="H32" s="67">
        <f t="shared" si="5"/>
        <v>2929.9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3386.8</v>
      </c>
      <c r="AG32" s="72">
        <f>AG24-AG30</f>
        <v>51040.50000000001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/>
      <c r="K33" s="67"/>
      <c r="L33" s="67"/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591.7000000000002</v>
      </c>
      <c r="AI33" s="6"/>
    </row>
    <row r="34" spans="1:35" ht="15.7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/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322.7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126.2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142.80000000000018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>
        <v>61.3</v>
      </c>
      <c r="I40" s="67"/>
      <c r="J40" s="72"/>
      <c r="K40" s="67"/>
      <c r="L40" s="67"/>
      <c r="M40" s="72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61.3</v>
      </c>
      <c r="AG40" s="72">
        <f aca="true" t="shared" si="8" ref="AG40:AG45">B40+C40-AF40</f>
        <v>1653.4000000000003</v>
      </c>
      <c r="AI40" s="6"/>
    </row>
    <row r="41" spans="1:35" ht="15.7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1397.6</v>
      </c>
      <c r="AH41" s="6"/>
      <c r="AI41" s="6"/>
    </row>
    <row r="42" spans="1:35" ht="15.7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>
        <v>10.2</v>
      </c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10.2</v>
      </c>
      <c r="AG43" s="72">
        <f t="shared" si="8"/>
        <v>2.400000000000002</v>
      </c>
      <c r="AI43" s="6"/>
    </row>
    <row r="44" spans="1:35" ht="15.7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>
        <v>37.7</v>
      </c>
      <c r="I44" s="67"/>
      <c r="J44" s="72"/>
      <c r="K44" s="67"/>
      <c r="L44" s="67"/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37.7</v>
      </c>
      <c r="AG44" s="72">
        <f t="shared" si="8"/>
        <v>223.00000000000006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13.399999999999991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13.399999999999991</v>
      </c>
      <c r="AG46" s="72">
        <f>AG40-AG41-AG42-AG43-AG44-AG45</f>
        <v>29.50000000000034</v>
      </c>
      <c r="AI46" s="6"/>
    </row>
    <row r="47" spans="1:35" ht="17.25" customHeight="1">
      <c r="A47" s="4" t="s">
        <v>43</v>
      </c>
      <c r="B47" s="29">
        <f>6591+15.1-20</f>
        <v>6586.1</v>
      </c>
      <c r="C47" s="22">
        <v>2862.6000000000004</v>
      </c>
      <c r="D47" s="67"/>
      <c r="E47" s="79"/>
      <c r="F47" s="79">
        <v>244.7</v>
      </c>
      <c r="G47" s="79">
        <v>2133</v>
      </c>
      <c r="H47" s="79"/>
      <c r="I47" s="79"/>
      <c r="J47" s="80"/>
      <c r="K47" s="79"/>
      <c r="L47" s="79"/>
      <c r="M47" s="80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2377.7</v>
      </c>
      <c r="AG47" s="72">
        <f>B47+C47-AF47</f>
        <v>7071.000000000001</v>
      </c>
      <c r="AI47" s="6"/>
    </row>
    <row r="48" spans="1:35" ht="15.7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108.8</v>
      </c>
      <c r="AI48" s="6"/>
    </row>
    <row r="49" spans="1:35" ht="15.75">
      <c r="A49" s="3" t="s">
        <v>16</v>
      </c>
      <c r="B49" s="22">
        <f>5882+15.1-20</f>
        <v>5877.1</v>
      </c>
      <c r="C49" s="22">
        <v>1470.6000000000004</v>
      </c>
      <c r="D49" s="67"/>
      <c r="E49" s="67"/>
      <c r="F49" s="67">
        <v>244.7</v>
      </c>
      <c r="G49" s="67">
        <v>2133</v>
      </c>
      <c r="H49" s="67"/>
      <c r="I49" s="67"/>
      <c r="J49" s="72"/>
      <c r="K49" s="67"/>
      <c r="L49" s="67"/>
      <c r="M49" s="72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2377.7</v>
      </c>
      <c r="AG49" s="72">
        <f>B49+C49-AF49</f>
        <v>4970.000000000001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1992.2</v>
      </c>
      <c r="AI51" s="6"/>
    </row>
    <row r="52" spans="1:35" ht="15" customHeight="1">
      <c r="A52" s="4" t="s">
        <v>0</v>
      </c>
      <c r="B52" s="22">
        <f>14853.4-85.6+44.8-3000</f>
        <v>11812.599999999999</v>
      </c>
      <c r="C52" s="22">
        <v>11149.999999999996</v>
      </c>
      <c r="D52" s="67"/>
      <c r="E52" s="67">
        <v>3.5</v>
      </c>
      <c r="F52" s="67">
        <v>157.9</v>
      </c>
      <c r="G52" s="67">
        <v>215.4</v>
      </c>
      <c r="H52" s="67">
        <v>10546.5</v>
      </c>
      <c r="I52" s="67"/>
      <c r="J52" s="72"/>
      <c r="K52" s="67"/>
      <c r="L52" s="67"/>
      <c r="M52" s="72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10923.3</v>
      </c>
      <c r="AG52" s="72">
        <f aca="true" t="shared" si="11" ref="AG52:AG59">B52+C52-AF52</f>
        <v>12039.299999999996</v>
      </c>
      <c r="AI52" s="6"/>
    </row>
    <row r="53" spans="1:35" ht="15" customHeight="1">
      <c r="A53" s="3" t="s">
        <v>2</v>
      </c>
      <c r="B53" s="22">
        <f>2612.5-1000</f>
        <v>1612.5</v>
      </c>
      <c r="C53" s="22">
        <v>903.3999999999996</v>
      </c>
      <c r="D53" s="67"/>
      <c r="E53" s="67"/>
      <c r="F53" s="67"/>
      <c r="G53" s="67"/>
      <c r="H53" s="67">
        <v>0.7</v>
      </c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0.7</v>
      </c>
      <c r="AG53" s="72">
        <f t="shared" si="11"/>
        <v>2515.2</v>
      </c>
      <c r="AI53" s="6"/>
    </row>
    <row r="54" spans="1:35" ht="15" customHeight="1">
      <c r="A54" s="4" t="s">
        <v>9</v>
      </c>
      <c r="B54" s="36">
        <v>2393.5</v>
      </c>
      <c r="C54" s="22">
        <v>843.7999999999993</v>
      </c>
      <c r="D54" s="67"/>
      <c r="E54" s="67"/>
      <c r="F54" s="67"/>
      <c r="G54" s="67">
        <v>185.8</v>
      </c>
      <c r="H54" s="67">
        <v>10</v>
      </c>
      <c r="I54" s="67"/>
      <c r="J54" s="72"/>
      <c r="K54" s="67"/>
      <c r="L54" s="67"/>
      <c r="M54" s="72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195.8</v>
      </c>
      <c r="AG54" s="72">
        <f t="shared" si="11"/>
        <v>3041.499999999999</v>
      </c>
      <c r="AH54" s="6"/>
      <c r="AI54" s="6"/>
    </row>
    <row r="55" spans="1:35" ht="15.7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/>
      <c r="M55" s="72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1429.6</v>
      </c>
      <c r="AH55" s="6"/>
      <c r="AI55" s="6"/>
    </row>
    <row r="56" spans="1:35" ht="15" customHeight="1">
      <c r="A56" s="3" t="s">
        <v>1</v>
      </c>
      <c r="B56" s="22">
        <v>3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3</v>
      </c>
      <c r="AH56" s="6"/>
      <c r="AI56" s="6"/>
    </row>
    <row r="57" spans="1:35" ht="15.7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671.3</v>
      </c>
      <c r="AI57" s="6"/>
    </row>
    <row r="58" spans="1:35" ht="15.7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909.0999999999999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185.8</v>
      </c>
      <c r="H60" s="67">
        <f t="shared" si="12"/>
        <v>10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72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195.8</v>
      </c>
      <c r="AG60" s="72">
        <f>AG54-AG55-AG57-AG59-AG56-AG58</f>
        <v>911.8999999999992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129.1</v>
      </c>
      <c r="AI61" s="6"/>
    </row>
    <row r="62" spans="1:35" ht="15" customHeight="1">
      <c r="A62" s="4" t="s">
        <v>11</v>
      </c>
      <c r="B62" s="22">
        <v>5806.6</v>
      </c>
      <c r="C62" s="22">
        <v>3509</v>
      </c>
      <c r="D62" s="67"/>
      <c r="E62" s="67"/>
      <c r="F62" s="67">
        <v>98.2</v>
      </c>
      <c r="G62" s="67"/>
      <c r="H62" s="67"/>
      <c r="I62" s="67"/>
      <c r="J62" s="72"/>
      <c r="K62" s="67"/>
      <c r="L62" s="67"/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98.2</v>
      </c>
      <c r="AG62" s="72">
        <f t="shared" si="14"/>
        <v>9217.4</v>
      </c>
      <c r="AI62" s="6"/>
    </row>
    <row r="63" spans="1:35" ht="15.7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3140.9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1036.1000000000001</v>
      </c>
      <c r="AH65" s="6"/>
      <c r="AI65" s="6"/>
    </row>
    <row r="66" spans="1:35" ht="15.7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264.1000000000001</v>
      </c>
      <c r="AI66" s="6"/>
    </row>
    <row r="67" spans="1:35" ht="15.7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987</v>
      </c>
      <c r="AI67" s="6"/>
    </row>
    <row r="68" spans="1:35" ht="15.75">
      <c r="A68" s="3" t="s">
        <v>23</v>
      </c>
      <c r="B68" s="22">
        <f aca="true" t="shared" si="15" ref="B68:AD68">B62-B63-B66-B67-B65-B64</f>
        <v>2131.5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98.2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98.2</v>
      </c>
      <c r="AG68" s="72">
        <f>AG62-AG63-AG66-AG67-AG65-AG64</f>
        <v>3789.2999999999993</v>
      </c>
      <c r="AI68" s="6"/>
    </row>
    <row r="69" spans="1:35" ht="31.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>
        <v>994.8</v>
      </c>
      <c r="H69" s="67"/>
      <c r="I69" s="67"/>
      <c r="J69" s="72"/>
      <c r="K69" s="67"/>
      <c r="L69" s="67"/>
      <c r="M69" s="72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994.8</v>
      </c>
      <c r="AG69" s="89">
        <f aca="true" t="shared" si="16" ref="AG69:AG92">B69+C69-AF69</f>
        <v>1678.3999999999999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3532.3999999999996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1918.5-22.7</f>
        <v>1895.8</v>
      </c>
      <c r="C72" s="22">
        <v>1333.6</v>
      </c>
      <c r="D72" s="67"/>
      <c r="E72" s="67">
        <v>209.6</v>
      </c>
      <c r="F72" s="67">
        <v>97</v>
      </c>
      <c r="G72" s="67">
        <v>18.7</v>
      </c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325.3</v>
      </c>
      <c r="AG72" s="89">
        <f t="shared" si="16"/>
        <v>2904.0999999999995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>
        <v>6.2</v>
      </c>
      <c r="F74" s="67">
        <v>38.5</v>
      </c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44.7</v>
      </c>
      <c r="AG74" s="89">
        <f t="shared" si="16"/>
        <v>637.3999999999999</v>
      </c>
      <c r="AI74" s="6"/>
    </row>
    <row r="75" spans="1:35" ht="15" customHeight="1">
      <c r="A75" s="3" t="s">
        <v>16</v>
      </c>
      <c r="B75" s="22">
        <f>11.6+10</f>
        <v>21.6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39.400000000000006</v>
      </c>
      <c r="AI75" s="6"/>
    </row>
    <row r="76" spans="1:35" s="11" customFormat="1" ht="15.7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>
        <v>13.9</v>
      </c>
      <c r="H76" s="79"/>
      <c r="I76" s="79"/>
      <c r="J76" s="80"/>
      <c r="K76" s="79"/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13.9</v>
      </c>
      <c r="AG76" s="89">
        <f t="shared" si="16"/>
        <v>202.2</v>
      </c>
      <c r="AI76" s="6"/>
    </row>
    <row r="77" spans="1:35" s="11" customFormat="1" ht="15.7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>
        <v>5.6</v>
      </c>
      <c r="H77" s="79"/>
      <c r="I77" s="79"/>
      <c r="J77" s="80"/>
      <c r="K77" s="79"/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5.6</v>
      </c>
      <c r="AG77" s="89">
        <f t="shared" si="16"/>
        <v>130.70000000000002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>
        <v>6</v>
      </c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6</v>
      </c>
      <c r="AG80" s="89">
        <f t="shared" si="16"/>
        <v>4.600000000000001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563</v>
      </c>
      <c r="AH88" s="11"/>
      <c r="AI88" s="6"/>
    </row>
    <row r="89" spans="1:35" ht="15.75">
      <c r="A89" s="4" t="s">
        <v>50</v>
      </c>
      <c r="B89" s="22">
        <f>17339.2+3000</f>
        <v>20339.2</v>
      </c>
      <c r="C89" s="22">
        <v>2162.000000000001</v>
      </c>
      <c r="D89" s="67"/>
      <c r="E89" s="67">
        <v>60.3</v>
      </c>
      <c r="F89" s="67"/>
      <c r="G89" s="67">
        <v>794.6</v>
      </c>
      <c r="H89" s="67">
        <v>1729.3</v>
      </c>
      <c r="I89" s="67"/>
      <c r="J89" s="67"/>
      <c r="K89" s="67"/>
      <c r="L89" s="67"/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2584.2</v>
      </c>
      <c r="AG89" s="72">
        <f t="shared" si="16"/>
        <v>19917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5660.4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v>-1649</v>
      </c>
      <c r="C92" s="22">
        <v>4942.299999999996</v>
      </c>
      <c r="D92" s="67">
        <v>3293.3</v>
      </c>
      <c r="E92" s="67"/>
      <c r="F92" s="67"/>
      <c r="G92" s="67"/>
      <c r="H92" s="67">
        <v>-2162</v>
      </c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1131.3000000000002</v>
      </c>
      <c r="AG92" s="72">
        <f t="shared" si="16"/>
        <v>2161.9999999999955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198312.40000000005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15927.599999999999</v>
      </c>
      <c r="I94" s="82">
        <f t="shared" si="17"/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91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27308.699999999997</v>
      </c>
      <c r="AG94" s="83">
        <f>AG10+AG15+AG24+AG33+AG47+AG52+AG54+AG61+AG62+AG69+AG71+AG72+AG76+AG81+AG82+AG83+AG88+AG89+AG90+AG91+AG70+AG40+AG92</f>
        <v>247225.40000000002</v>
      </c>
    </row>
    <row r="95" spans="1:33" ht="15.75">
      <c r="A95" s="3" t="s">
        <v>5</v>
      </c>
      <c r="B95" s="22">
        <f aca="true" t="shared" si="18" ref="B95:AD95">B11+B17+B26+B34+B55+B63+B73+B41+B77+B48</f>
        <v>84976.4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72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777.9999999999999</v>
      </c>
      <c r="AG95" s="71">
        <f>B95+C95-AF95</f>
        <v>90701.06</v>
      </c>
    </row>
    <row r="96" spans="1:33" ht="15.75">
      <c r="A96" s="3" t="s">
        <v>2</v>
      </c>
      <c r="B96" s="22">
        <f aca="true" t="shared" si="19" ref="B96:AD96">B12+B20+B29+B36+B57+B66+B44+B80+B74+B53</f>
        <v>9798.5</v>
      </c>
      <c r="C96" s="22">
        <f t="shared" si="19"/>
        <v>21650.699999999997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72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2869.5</v>
      </c>
      <c r="AG96" s="71">
        <f>B96+C96-AF96</f>
        <v>28579.699999999997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0.3</v>
      </c>
      <c r="AG97" s="71">
        <f>B97+C97-AF97</f>
        <v>16.4</v>
      </c>
    </row>
    <row r="98" spans="1:33" ht="15.75">
      <c r="A98" s="3" t="s">
        <v>1</v>
      </c>
      <c r="B98" s="22">
        <f aca="true" t="shared" si="21" ref="B98:AD98">B19+B28+B65+B35+B43+B56+B79</f>
        <v>5858.9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413.9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72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892.5</v>
      </c>
      <c r="AG98" s="71">
        <f>B98+C98-AF98</f>
        <v>7875.5</v>
      </c>
    </row>
    <row r="99" spans="1:33" ht="15.75">
      <c r="A99" s="3" t="s">
        <v>16</v>
      </c>
      <c r="B99" s="22">
        <f aca="true" t="shared" si="22" ref="B99:X99">B21+B30+B49+B37+B58+B13+B75+B67</f>
        <v>7707.900000000001</v>
      </c>
      <c r="C99" s="22">
        <f t="shared" si="22"/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72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2377.7</v>
      </c>
      <c r="AG99" s="71">
        <f>B99+C99-AF99</f>
        <v>7793.500000000001</v>
      </c>
    </row>
    <row r="100" spans="1:33" ht="12.75">
      <c r="A100" s="1" t="s">
        <v>35</v>
      </c>
      <c r="B100" s="2">
        <f aca="true" t="shared" si="24" ref="B100:AD100">B94-B95-B96-B97-B98-B99</f>
        <v>89970.70000000007</v>
      </c>
      <c r="C100" s="2">
        <f t="shared" si="24"/>
        <v>42679.24000000001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13473.6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92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20390.699999999997</v>
      </c>
      <c r="AG100" s="84">
        <f>AG94-AG95-AG96-AG97-AG98-AG99</f>
        <v>112259.24000000003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2019-04-05T09:45:46Z</cp:lastPrinted>
  <dcterms:created xsi:type="dcterms:W3CDTF">2002-11-05T08:53:00Z</dcterms:created>
  <dcterms:modified xsi:type="dcterms:W3CDTF">2019-04-05T09:46:00Z</dcterms:modified>
  <cp:category/>
  <cp:version/>
  <cp:contentType/>
  <cp:contentStatus/>
</cp:coreProperties>
</file>